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Oxford" sheetId="1" r:id="rId1"/>
    <sheet name="Sheet2" sheetId="2" state="hidden" r:id="rId2"/>
    <sheet name="Sheet3" sheetId="3" state="hidden" r:id="rId3"/>
  </sheets>
  <definedNames>
    <definedName name="_xlnm.Print_Area" localSheetId="0">'Oxford'!$A$1:$Y$52</definedName>
  </definedNames>
  <calcPr fullCalcOnLoad="1"/>
</workbook>
</file>

<file path=xl/sharedStrings.xml><?xml version="1.0" encoding="utf-8"?>
<sst xmlns="http://schemas.openxmlformats.org/spreadsheetml/2006/main" count="78" uniqueCount="31">
  <si>
    <t>FALL HEADCOUNT ENROLLMENT BY SCHOOL AND LEVEL</t>
  </si>
  <si>
    <t>Liberal Arts</t>
  </si>
  <si>
    <t>Business</t>
  </si>
  <si>
    <t>Education</t>
  </si>
  <si>
    <t>Engineering</t>
  </si>
  <si>
    <t>Pharmacy</t>
  </si>
  <si>
    <t>Accountancy</t>
  </si>
  <si>
    <t>Applied Sciences</t>
  </si>
  <si>
    <t>UNDERGRADUATE</t>
  </si>
  <si>
    <t>TOTAL</t>
  </si>
  <si>
    <t>Law</t>
  </si>
  <si>
    <t xml:space="preserve">   TOTAL UNDERGRAD</t>
  </si>
  <si>
    <t xml:space="preserve">  GRAND TOTAL</t>
  </si>
  <si>
    <t>University Programs</t>
  </si>
  <si>
    <t>GRADUATE</t>
  </si>
  <si>
    <t xml:space="preserve"> </t>
  </si>
  <si>
    <t>PHARM-D</t>
  </si>
  <si>
    <t>PharmD</t>
  </si>
  <si>
    <t>All Pre-Pharmacy students are assigned to the College of Liberal Arts rather than the School of Pharmacy effective Fall 1995.</t>
  </si>
  <si>
    <t>Prior to Fall 2001, the enrollment reported for Applied Sciences included only Court Reporting.</t>
  </si>
  <si>
    <t xml:space="preserve">  TOTAL GRAD*</t>
  </si>
  <si>
    <t xml:space="preserve">   *NOTE:  Totals do not foot because of Graduate Non-Degree Students</t>
  </si>
  <si>
    <t>Graduate Non-degree</t>
  </si>
  <si>
    <t>Jounalism &amp; New Media*</t>
  </si>
  <si>
    <t>Journalism &amp; New Media*</t>
  </si>
  <si>
    <t>*Prior to Fall 2009, Journalism students were assigned to the College of Liberal Arts.</t>
  </si>
  <si>
    <t>THE UNIVERSITY OF MISSISSIPPI</t>
  </si>
  <si>
    <t>OXFORD ONLY</t>
  </si>
  <si>
    <t>Prepared by Institutional Research</t>
  </si>
  <si>
    <t>General Studies</t>
  </si>
  <si>
    <t>LAW (Including LLM)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</si>
</sst>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2"/>
      <name val="Arial"/>
      <family val="2"/>
    </font>
    <font>
      <i/>
      <sz val="8"/>
      <color indexed="62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1D3261"/>
      <name val="Arial"/>
      <family val="2"/>
    </font>
    <font>
      <sz val="8"/>
      <color rgb="FF1D3261"/>
      <name val="Arial"/>
      <family val="2"/>
    </font>
    <font>
      <i/>
      <sz val="8"/>
      <color rgb="FF1D326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D3261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40" fillId="0" borderId="0" xfId="0" applyNumberFormat="1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1" fontId="40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center"/>
    </xf>
    <xf numFmtId="0" fontId="27" fillId="33" borderId="0" xfId="0" applyFont="1" applyFill="1" applyBorder="1" applyAlignment="1">
      <alignment/>
    </xf>
    <xf numFmtId="1" fontId="27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center"/>
    </xf>
    <xf numFmtId="0" fontId="27" fillId="34" borderId="0" xfId="0" applyFont="1" applyFill="1" applyBorder="1" applyAlignment="1">
      <alignment/>
    </xf>
    <xf numFmtId="3" fontId="27" fillId="34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0" fillId="0" borderId="0" xfId="0" applyAlignment="1">
      <alignment horizontal="left" vertical="top" indent="1"/>
    </xf>
    <xf numFmtId="0" fontId="0" fillId="0" borderId="0" xfId="0" applyNumberFormat="1" applyAlignment="1">
      <alignment vertical="top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3" fillId="34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A13" sqref="AA13"/>
    </sheetView>
  </sheetViews>
  <sheetFormatPr defaultColWidth="9.140625" defaultRowHeight="12.75"/>
  <cols>
    <col min="1" max="1" width="22.28125" style="5" customWidth="1"/>
    <col min="2" max="12" width="6.57421875" style="2" customWidth="1"/>
    <col min="13" max="13" width="6.57421875" style="3" customWidth="1"/>
    <col min="14" max="17" width="6.57421875" style="2" customWidth="1"/>
    <col min="18" max="20" width="6.57421875" style="1" customWidth="1"/>
    <col min="21" max="21" width="6.57421875" style="4" bestFit="1" customWidth="1"/>
    <col min="22" max="25" width="6.57421875" style="4" customWidth="1"/>
    <col min="26" max="26" width="9.140625" style="4" customWidth="1"/>
    <col min="27" max="27" width="15.57421875" style="4" bestFit="1" customWidth="1"/>
    <col min="28" max="16384" width="9.140625" style="4" customWidth="1"/>
  </cols>
  <sheetData>
    <row r="1" spans="1:25" ht="15.7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7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ht="12.75">
      <c r="O4" s="2" t="s">
        <v>15</v>
      </c>
    </row>
    <row r="5" spans="1:28" s="6" customFormat="1" ht="12.75">
      <c r="A5" s="8" t="s">
        <v>8</v>
      </c>
      <c r="B5" s="9">
        <v>1992</v>
      </c>
      <c r="C5" s="9">
        <v>1993</v>
      </c>
      <c r="D5" s="9">
        <v>1994</v>
      </c>
      <c r="E5" s="9">
        <v>1995</v>
      </c>
      <c r="F5" s="9">
        <v>1996</v>
      </c>
      <c r="G5" s="9">
        <v>1997</v>
      </c>
      <c r="H5" s="9">
        <v>1998</v>
      </c>
      <c r="I5" s="9">
        <v>1999</v>
      </c>
      <c r="J5" s="9">
        <v>2000</v>
      </c>
      <c r="K5" s="9">
        <v>2001</v>
      </c>
      <c r="L5" s="9">
        <v>2002</v>
      </c>
      <c r="M5" s="9">
        <v>2003</v>
      </c>
      <c r="N5" s="9">
        <v>2004</v>
      </c>
      <c r="O5" s="9">
        <v>2005</v>
      </c>
      <c r="P5" s="9">
        <v>2006</v>
      </c>
      <c r="Q5" s="9">
        <v>2007</v>
      </c>
      <c r="R5" s="9">
        <v>2008</v>
      </c>
      <c r="S5" s="9">
        <v>2009</v>
      </c>
      <c r="T5" s="9">
        <v>2010</v>
      </c>
      <c r="U5" s="9">
        <v>2011</v>
      </c>
      <c r="V5" s="9">
        <v>2012</v>
      </c>
      <c r="W5" s="9">
        <v>2013</v>
      </c>
      <c r="X5" s="9">
        <v>2014</v>
      </c>
      <c r="Y5" s="9">
        <v>2015</v>
      </c>
      <c r="AA5" s="21"/>
      <c r="AB5" s="22"/>
    </row>
    <row r="6" spans="1:28" ht="12.75">
      <c r="A6" s="10" t="s">
        <v>1</v>
      </c>
      <c r="B6" s="11">
        <v>4226</v>
      </c>
      <c r="C6" s="11">
        <v>4302</v>
      </c>
      <c r="D6" s="11">
        <v>4124</v>
      </c>
      <c r="E6" s="11">
        <v>4234</v>
      </c>
      <c r="F6" s="11">
        <v>4225</v>
      </c>
      <c r="G6" s="11">
        <v>4270</v>
      </c>
      <c r="H6" s="11">
        <v>4186</v>
      </c>
      <c r="I6" s="11">
        <v>4309</v>
      </c>
      <c r="J6" s="11">
        <v>4441</v>
      </c>
      <c r="K6" s="11">
        <v>4494</v>
      </c>
      <c r="L6" s="11">
        <v>4842</v>
      </c>
      <c r="M6" s="12">
        <v>5021</v>
      </c>
      <c r="N6" s="11">
        <v>4838</v>
      </c>
      <c r="O6" s="11">
        <v>5045</v>
      </c>
      <c r="P6" s="11">
        <v>5232</v>
      </c>
      <c r="Q6" s="11">
        <v>5162</v>
      </c>
      <c r="R6" s="11">
        <v>5093</v>
      </c>
      <c r="S6" s="11">
        <v>5043</v>
      </c>
      <c r="T6" s="11">
        <v>5522</v>
      </c>
      <c r="U6" s="11">
        <v>5948</v>
      </c>
      <c r="V6" s="11">
        <v>5869</v>
      </c>
      <c r="W6" s="11">
        <v>4619</v>
      </c>
      <c r="X6" s="11">
        <v>4623</v>
      </c>
      <c r="Y6" s="11">
        <v>4618</v>
      </c>
      <c r="AA6" s="21"/>
      <c r="AB6" s="22"/>
    </row>
    <row r="7" spans="1:28" ht="12.75">
      <c r="A7" s="13" t="s">
        <v>2</v>
      </c>
      <c r="B7" s="14">
        <v>1922</v>
      </c>
      <c r="C7" s="14">
        <v>1715</v>
      </c>
      <c r="D7" s="14">
        <v>1597</v>
      </c>
      <c r="E7" s="14">
        <v>1635</v>
      </c>
      <c r="F7" s="14">
        <v>1690</v>
      </c>
      <c r="G7" s="14">
        <v>1820</v>
      </c>
      <c r="H7" s="14">
        <v>1998</v>
      </c>
      <c r="I7" s="14">
        <v>2140</v>
      </c>
      <c r="J7" s="14">
        <v>2365</v>
      </c>
      <c r="K7" s="14">
        <v>2547</v>
      </c>
      <c r="L7" s="14">
        <v>2593</v>
      </c>
      <c r="M7" s="14">
        <v>2721</v>
      </c>
      <c r="N7" s="14">
        <v>2743</v>
      </c>
      <c r="O7" s="14">
        <v>2733</v>
      </c>
      <c r="P7" s="14">
        <v>2869</v>
      </c>
      <c r="Q7" s="14">
        <v>2865</v>
      </c>
      <c r="R7" s="14">
        <v>2756</v>
      </c>
      <c r="S7" s="14">
        <v>2503</v>
      </c>
      <c r="T7" s="14">
        <v>2402</v>
      </c>
      <c r="U7" s="14">
        <v>2519</v>
      </c>
      <c r="V7" s="14">
        <v>2700</v>
      </c>
      <c r="W7" s="14">
        <v>2929</v>
      </c>
      <c r="X7" s="14">
        <v>3167</v>
      </c>
      <c r="Y7" s="14">
        <v>3334</v>
      </c>
      <c r="AA7" s="21"/>
      <c r="AB7" s="22"/>
    </row>
    <row r="8" spans="1:28" ht="12.75">
      <c r="A8" s="10" t="s">
        <v>3</v>
      </c>
      <c r="B8" s="11">
        <v>723</v>
      </c>
      <c r="C8" s="11">
        <v>642</v>
      </c>
      <c r="D8" s="11">
        <v>664</v>
      </c>
      <c r="E8" s="11">
        <v>741</v>
      </c>
      <c r="F8" s="11">
        <v>835</v>
      </c>
      <c r="G8" s="11">
        <v>896</v>
      </c>
      <c r="H8" s="11">
        <v>1014</v>
      </c>
      <c r="I8" s="11">
        <v>1068</v>
      </c>
      <c r="J8" s="11">
        <v>1140</v>
      </c>
      <c r="K8" s="11">
        <v>724</v>
      </c>
      <c r="L8" s="11">
        <v>716</v>
      </c>
      <c r="M8" s="12">
        <v>742</v>
      </c>
      <c r="N8" s="11">
        <v>825</v>
      </c>
      <c r="O8" s="11">
        <v>786</v>
      </c>
      <c r="P8" s="11">
        <v>713</v>
      </c>
      <c r="Q8" s="11">
        <v>725</v>
      </c>
      <c r="R8" s="11">
        <v>647</v>
      </c>
      <c r="S8" s="11">
        <v>659</v>
      </c>
      <c r="T8" s="11">
        <v>751</v>
      </c>
      <c r="U8" s="11">
        <v>743</v>
      </c>
      <c r="V8" s="11">
        <v>734</v>
      </c>
      <c r="W8" s="11">
        <v>834</v>
      </c>
      <c r="X8" s="11">
        <v>805</v>
      </c>
      <c r="Y8" s="11">
        <v>795</v>
      </c>
      <c r="AA8" s="21"/>
      <c r="AB8" s="22"/>
    </row>
    <row r="9" spans="1:28" ht="12.75">
      <c r="A9" s="13" t="s">
        <v>4</v>
      </c>
      <c r="B9" s="14">
        <v>479</v>
      </c>
      <c r="C9" s="14">
        <v>450</v>
      </c>
      <c r="D9" s="14">
        <v>456</v>
      </c>
      <c r="E9" s="14">
        <v>454</v>
      </c>
      <c r="F9" s="14">
        <v>537</v>
      </c>
      <c r="G9" s="14">
        <v>604</v>
      </c>
      <c r="H9" s="14">
        <v>645</v>
      </c>
      <c r="I9" s="14">
        <v>653</v>
      </c>
      <c r="J9" s="14">
        <v>648</v>
      </c>
      <c r="K9" s="14">
        <v>628</v>
      </c>
      <c r="L9" s="14">
        <v>570</v>
      </c>
      <c r="M9" s="14">
        <v>551</v>
      </c>
      <c r="N9" s="14">
        <v>573</v>
      </c>
      <c r="O9" s="14">
        <v>589</v>
      </c>
      <c r="P9" s="14">
        <v>646</v>
      </c>
      <c r="Q9" s="14">
        <v>645</v>
      </c>
      <c r="R9" s="14">
        <v>652</v>
      </c>
      <c r="S9" s="14">
        <v>706</v>
      </c>
      <c r="T9" s="14">
        <v>879</v>
      </c>
      <c r="U9" s="14">
        <v>945</v>
      </c>
      <c r="V9" s="14">
        <v>1059</v>
      </c>
      <c r="W9" s="14">
        <v>1285</v>
      </c>
      <c r="X9" s="14">
        <v>1418</v>
      </c>
      <c r="Y9" s="14">
        <v>1513</v>
      </c>
      <c r="AA9" s="21"/>
      <c r="AB9" s="22"/>
    </row>
    <row r="10" spans="1:28" ht="12.75">
      <c r="A10" s="10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1"/>
      <c r="O10" s="11"/>
      <c r="P10" s="11"/>
      <c r="Q10" s="11"/>
      <c r="R10" s="11"/>
      <c r="S10" s="11"/>
      <c r="T10" s="11"/>
      <c r="U10" s="11">
        <v>30</v>
      </c>
      <c r="V10" s="11">
        <v>117</v>
      </c>
      <c r="W10" s="11">
        <v>1514</v>
      </c>
      <c r="X10" s="11">
        <v>1719</v>
      </c>
      <c r="Y10" s="11">
        <v>1796</v>
      </c>
      <c r="AA10" s="21"/>
      <c r="AB10" s="22"/>
    </row>
    <row r="11" spans="1:28" ht="12.75">
      <c r="A11" s="13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511</v>
      </c>
      <c r="T11" s="14">
        <v>525</v>
      </c>
      <c r="U11" s="14">
        <v>620</v>
      </c>
      <c r="V11" s="14">
        <v>699</v>
      </c>
      <c r="W11" s="14">
        <v>882</v>
      </c>
      <c r="X11" s="14">
        <v>1044</v>
      </c>
      <c r="Y11" s="14">
        <v>1321</v>
      </c>
      <c r="AA11" s="21"/>
      <c r="AB11" s="22"/>
    </row>
    <row r="12" spans="1:28" ht="12.75">
      <c r="A12" s="10" t="s">
        <v>5</v>
      </c>
      <c r="B12" s="11">
        <v>562</v>
      </c>
      <c r="C12" s="11">
        <v>536</v>
      </c>
      <c r="D12" s="11">
        <v>524</v>
      </c>
      <c r="E12" s="11">
        <v>383</v>
      </c>
      <c r="F12" s="11">
        <v>375</v>
      </c>
      <c r="G12" s="11">
        <v>327</v>
      </c>
      <c r="H12" s="11">
        <v>355</v>
      </c>
      <c r="I12" s="11">
        <v>336</v>
      </c>
      <c r="J12" s="11">
        <v>349</v>
      </c>
      <c r="K12" s="11">
        <v>366</v>
      </c>
      <c r="L12" s="11">
        <v>350</v>
      </c>
      <c r="M12" s="12">
        <f>395-151</f>
        <v>244</v>
      </c>
      <c r="N12" s="11">
        <f>649-151</f>
        <v>498</v>
      </c>
      <c r="O12" s="11">
        <f>603-159</f>
        <v>444</v>
      </c>
      <c r="P12" s="11">
        <v>419</v>
      </c>
      <c r="Q12" s="11">
        <v>464</v>
      </c>
      <c r="R12" s="11">
        <v>483</v>
      </c>
      <c r="S12" s="11">
        <v>514</v>
      </c>
      <c r="T12" s="11">
        <v>473</v>
      </c>
      <c r="U12" s="11">
        <v>591</v>
      </c>
      <c r="V12" s="11">
        <v>654</v>
      </c>
      <c r="W12" s="11">
        <v>635</v>
      </c>
      <c r="X12" s="11">
        <v>625</v>
      </c>
      <c r="Y12" s="11">
        <v>564</v>
      </c>
      <c r="AA12" s="21"/>
      <c r="AB12" s="22"/>
    </row>
    <row r="13" spans="1:28" ht="12.75">
      <c r="A13" s="13" t="s">
        <v>6</v>
      </c>
      <c r="B13" s="14">
        <v>493</v>
      </c>
      <c r="C13" s="14">
        <v>445</v>
      </c>
      <c r="D13" s="14">
        <v>422</v>
      </c>
      <c r="E13" s="14">
        <v>426</v>
      </c>
      <c r="F13" s="14">
        <v>397</v>
      </c>
      <c r="G13" s="14">
        <v>450</v>
      </c>
      <c r="H13" s="14">
        <v>466</v>
      </c>
      <c r="I13" s="14">
        <v>450</v>
      </c>
      <c r="J13" s="14">
        <v>419</v>
      </c>
      <c r="K13" s="14">
        <v>407</v>
      </c>
      <c r="L13" s="14">
        <v>390</v>
      </c>
      <c r="M13" s="14">
        <v>429</v>
      </c>
      <c r="N13" s="14">
        <v>450</v>
      </c>
      <c r="O13" s="14">
        <v>438</v>
      </c>
      <c r="P13" s="14">
        <v>483</v>
      </c>
      <c r="Q13" s="14">
        <v>508</v>
      </c>
      <c r="R13" s="14">
        <v>518</v>
      </c>
      <c r="S13" s="14">
        <v>523</v>
      </c>
      <c r="T13" s="14">
        <v>566</v>
      </c>
      <c r="U13" s="14">
        <v>609</v>
      </c>
      <c r="V13" s="14">
        <v>664</v>
      </c>
      <c r="W13" s="14">
        <v>766</v>
      </c>
      <c r="X13" s="14">
        <v>858</v>
      </c>
      <c r="Y13" s="14">
        <v>1042</v>
      </c>
      <c r="AA13" s="21"/>
      <c r="AB13" s="22"/>
    </row>
    <row r="14" spans="1:25" ht="12.75">
      <c r="A14" s="10" t="s">
        <v>7</v>
      </c>
      <c r="B14" s="11">
        <v>66</v>
      </c>
      <c r="C14" s="11">
        <v>67</v>
      </c>
      <c r="D14" s="11">
        <v>63</v>
      </c>
      <c r="E14" s="11">
        <v>73</v>
      </c>
      <c r="F14" s="11">
        <v>58</v>
      </c>
      <c r="G14" s="11">
        <v>53</v>
      </c>
      <c r="H14" s="11">
        <v>48</v>
      </c>
      <c r="I14" s="11">
        <v>38</v>
      </c>
      <c r="J14" s="11">
        <v>36</v>
      </c>
      <c r="K14" s="11">
        <v>725</v>
      </c>
      <c r="L14" s="11">
        <v>815</v>
      </c>
      <c r="M14" s="12">
        <v>992</v>
      </c>
      <c r="N14" s="11">
        <v>1233</v>
      </c>
      <c r="O14" s="11">
        <v>1334</v>
      </c>
      <c r="P14" s="11">
        <v>1389</v>
      </c>
      <c r="Q14" s="11">
        <v>1346</v>
      </c>
      <c r="R14" s="11">
        <v>1374</v>
      </c>
      <c r="S14" s="11">
        <v>1489</v>
      </c>
      <c r="T14" s="11">
        <v>1733</v>
      </c>
      <c r="U14" s="11">
        <v>1946</v>
      </c>
      <c r="V14" s="11">
        <v>2124</v>
      </c>
      <c r="W14" s="11">
        <v>2318</v>
      </c>
      <c r="X14" s="11">
        <v>2258</v>
      </c>
      <c r="Y14" s="11">
        <v>2335</v>
      </c>
    </row>
    <row r="15" spans="1:25" ht="12.75">
      <c r="A15" s="1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 t="s">
        <v>15</v>
      </c>
      <c r="P15" s="14">
        <v>17</v>
      </c>
      <c r="Q15" s="14">
        <v>16</v>
      </c>
      <c r="R15" s="14"/>
      <c r="S15" s="14"/>
      <c r="T15" s="14"/>
      <c r="U15" s="14"/>
      <c r="V15" s="14"/>
      <c r="W15" s="14"/>
      <c r="X15" s="14"/>
      <c r="Y15" s="14"/>
    </row>
    <row r="16" spans="1:25" ht="12.75">
      <c r="A16" s="15" t="s">
        <v>11</v>
      </c>
      <c r="B16" s="16">
        <f aca="true" t="shared" si="0" ref="B16:Q16">SUM(B6:B15)</f>
        <v>8471</v>
      </c>
      <c r="C16" s="16">
        <f t="shared" si="0"/>
        <v>8157</v>
      </c>
      <c r="D16" s="16">
        <f t="shared" si="0"/>
        <v>7850</v>
      </c>
      <c r="E16" s="16">
        <f t="shared" si="0"/>
        <v>7946</v>
      </c>
      <c r="F16" s="16">
        <f t="shared" si="0"/>
        <v>8117</v>
      </c>
      <c r="G16" s="16">
        <f t="shared" si="0"/>
        <v>8420</v>
      </c>
      <c r="H16" s="16">
        <f t="shared" si="0"/>
        <v>8712</v>
      </c>
      <c r="I16" s="16">
        <f t="shared" si="0"/>
        <v>8994</v>
      </c>
      <c r="J16" s="16">
        <f t="shared" si="0"/>
        <v>9398</v>
      </c>
      <c r="K16" s="16">
        <f t="shared" si="0"/>
        <v>9891</v>
      </c>
      <c r="L16" s="16">
        <f t="shared" si="0"/>
        <v>10276</v>
      </c>
      <c r="M16" s="16">
        <f t="shared" si="0"/>
        <v>10700</v>
      </c>
      <c r="N16" s="16">
        <f t="shared" si="0"/>
        <v>11161</v>
      </c>
      <c r="O16" s="16">
        <f t="shared" si="0"/>
        <v>11369</v>
      </c>
      <c r="P16" s="16">
        <f t="shared" si="0"/>
        <v>11768</v>
      </c>
      <c r="Q16" s="16">
        <f t="shared" si="0"/>
        <v>11731</v>
      </c>
      <c r="R16" s="16">
        <f>SUM(R6:R14)</f>
        <v>11523</v>
      </c>
      <c r="S16" s="16">
        <f>SUM(S6:S14)</f>
        <v>11948</v>
      </c>
      <c r="T16" s="16">
        <f>SUM(T6:T14)</f>
        <v>12851</v>
      </c>
      <c r="U16" s="16">
        <f>SUM(U6:U15)</f>
        <v>13951</v>
      </c>
      <c r="V16" s="16">
        <f>SUM(V6:V15)</f>
        <v>14620</v>
      </c>
      <c r="W16" s="16">
        <f>SUM(W6:W15)</f>
        <v>15782</v>
      </c>
      <c r="X16" s="16">
        <f>SUM(X6:X15)</f>
        <v>16517</v>
      </c>
      <c r="Y16" s="16">
        <f>SUM(Y6:Y15)</f>
        <v>17318</v>
      </c>
    </row>
    <row r="17" spans="1:2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7"/>
      <c r="N17" s="1"/>
      <c r="O17" s="1"/>
      <c r="P17" s="1"/>
      <c r="Q17" s="1"/>
      <c r="U17" s="1"/>
      <c r="V17" s="1"/>
      <c r="W17" s="1"/>
      <c r="X17" s="1"/>
      <c r="Y17" s="1"/>
    </row>
    <row r="18" spans="1:25" ht="12.75">
      <c r="A18" s="8" t="s">
        <v>14</v>
      </c>
      <c r="B18" s="9">
        <v>1992</v>
      </c>
      <c r="C18" s="9">
        <v>1993</v>
      </c>
      <c r="D18" s="9">
        <v>1994</v>
      </c>
      <c r="E18" s="9">
        <v>1995</v>
      </c>
      <c r="F18" s="9">
        <v>1996</v>
      </c>
      <c r="G18" s="9">
        <v>1997</v>
      </c>
      <c r="H18" s="9">
        <v>1998</v>
      </c>
      <c r="I18" s="9">
        <v>1999</v>
      </c>
      <c r="J18" s="9">
        <v>2000</v>
      </c>
      <c r="K18" s="9">
        <v>2001</v>
      </c>
      <c r="L18" s="9">
        <v>2002</v>
      </c>
      <c r="M18" s="9">
        <v>2003</v>
      </c>
      <c r="N18" s="9">
        <v>2004</v>
      </c>
      <c r="O18" s="9">
        <v>2005</v>
      </c>
      <c r="P18" s="9">
        <v>2006</v>
      </c>
      <c r="Q18" s="9">
        <v>2007</v>
      </c>
      <c r="R18" s="9">
        <v>2008</v>
      </c>
      <c r="S18" s="9">
        <v>2009</v>
      </c>
      <c r="T18" s="9">
        <v>2010</v>
      </c>
      <c r="U18" s="9">
        <v>2011</v>
      </c>
      <c r="V18" s="9">
        <v>2012</v>
      </c>
      <c r="W18" s="9">
        <v>2013</v>
      </c>
      <c r="X18" s="9">
        <v>2014</v>
      </c>
      <c r="Y18" s="9">
        <v>2015</v>
      </c>
    </row>
    <row r="19" spans="1:25" ht="12.75">
      <c r="A19" s="10" t="s">
        <v>1</v>
      </c>
      <c r="B19" s="11">
        <v>719</v>
      </c>
      <c r="C19" s="11">
        <v>702</v>
      </c>
      <c r="D19" s="11">
        <v>766</v>
      </c>
      <c r="E19" s="11">
        <v>729</v>
      </c>
      <c r="F19" s="11">
        <v>671</v>
      </c>
      <c r="G19" s="11">
        <v>640</v>
      </c>
      <c r="H19" s="11">
        <v>588</v>
      </c>
      <c r="I19" s="11">
        <v>547</v>
      </c>
      <c r="J19" s="11">
        <v>530</v>
      </c>
      <c r="K19" s="11">
        <v>476</v>
      </c>
      <c r="L19" s="11">
        <v>485</v>
      </c>
      <c r="M19" s="12">
        <v>506</v>
      </c>
      <c r="N19" s="11">
        <v>555</v>
      </c>
      <c r="O19" s="11">
        <v>514</v>
      </c>
      <c r="P19" s="11">
        <v>522</v>
      </c>
      <c r="Q19" s="11">
        <v>509</v>
      </c>
      <c r="R19" s="11">
        <v>516</v>
      </c>
      <c r="S19" s="11">
        <v>509</v>
      </c>
      <c r="T19" s="11">
        <v>572</v>
      </c>
      <c r="U19" s="11">
        <v>571</v>
      </c>
      <c r="V19" s="11">
        <v>570</v>
      </c>
      <c r="W19" s="11">
        <v>560</v>
      </c>
      <c r="X19" s="11">
        <v>558</v>
      </c>
      <c r="Y19" s="11">
        <v>554</v>
      </c>
    </row>
    <row r="20" spans="1:25" ht="12.75">
      <c r="A20" s="13" t="s">
        <v>2</v>
      </c>
      <c r="B20" s="14">
        <v>220</v>
      </c>
      <c r="C20" s="14">
        <v>249</v>
      </c>
      <c r="D20" s="14">
        <v>216</v>
      </c>
      <c r="E20" s="14">
        <v>237</v>
      </c>
      <c r="F20" s="14">
        <v>211</v>
      </c>
      <c r="G20" s="14">
        <v>135</v>
      </c>
      <c r="H20" s="14">
        <v>128</v>
      </c>
      <c r="I20" s="14">
        <v>138</v>
      </c>
      <c r="J20" s="14">
        <v>164</v>
      </c>
      <c r="K20" s="14">
        <v>166</v>
      </c>
      <c r="L20" s="14">
        <v>179</v>
      </c>
      <c r="M20" s="14">
        <v>158</v>
      </c>
      <c r="N20" s="14">
        <v>158</v>
      </c>
      <c r="O20" s="14">
        <v>84</v>
      </c>
      <c r="P20" s="14">
        <v>79</v>
      </c>
      <c r="Q20" s="14">
        <v>63</v>
      </c>
      <c r="R20" s="14">
        <v>72</v>
      </c>
      <c r="S20" s="14">
        <v>130</v>
      </c>
      <c r="T20" s="14">
        <v>141</v>
      </c>
      <c r="U20" s="14">
        <v>173</v>
      </c>
      <c r="V20" s="14">
        <v>176</v>
      </c>
      <c r="W20" s="14">
        <v>192</v>
      </c>
      <c r="X20" s="14">
        <v>212</v>
      </c>
      <c r="Y20" s="14">
        <v>178</v>
      </c>
    </row>
    <row r="21" spans="1:25" ht="12.75">
      <c r="A21" s="10" t="s">
        <v>3</v>
      </c>
      <c r="B21" s="11">
        <v>454</v>
      </c>
      <c r="C21" s="11">
        <v>416</v>
      </c>
      <c r="D21" s="11">
        <v>397</v>
      </c>
      <c r="E21" s="11">
        <v>446</v>
      </c>
      <c r="F21" s="11">
        <v>446</v>
      </c>
      <c r="G21" s="11">
        <v>507</v>
      </c>
      <c r="H21" s="11">
        <v>480</v>
      </c>
      <c r="I21" s="11">
        <v>441</v>
      </c>
      <c r="J21" s="11">
        <v>488</v>
      </c>
      <c r="K21" s="11">
        <v>470</v>
      </c>
      <c r="L21" s="11">
        <v>424</v>
      </c>
      <c r="M21" s="12">
        <v>341</v>
      </c>
      <c r="N21" s="11">
        <v>338</v>
      </c>
      <c r="O21" s="11">
        <v>436</v>
      </c>
      <c r="P21" s="11">
        <v>436</v>
      </c>
      <c r="Q21" s="11">
        <v>372</v>
      </c>
      <c r="R21" s="11">
        <v>394</v>
      </c>
      <c r="S21" s="11">
        <v>439</v>
      </c>
      <c r="T21" s="11">
        <v>431</v>
      </c>
      <c r="U21" s="11">
        <v>413</v>
      </c>
      <c r="V21" s="11">
        <v>408</v>
      </c>
      <c r="W21" s="11">
        <v>519</v>
      </c>
      <c r="X21" s="11">
        <v>499</v>
      </c>
      <c r="Y21" s="11">
        <v>522</v>
      </c>
    </row>
    <row r="22" spans="1:25" ht="12.75">
      <c r="A22" s="13" t="s">
        <v>4</v>
      </c>
      <c r="B22" s="14">
        <v>196</v>
      </c>
      <c r="C22" s="14">
        <v>198</v>
      </c>
      <c r="D22" s="14">
        <v>208</v>
      </c>
      <c r="E22" s="14">
        <v>223</v>
      </c>
      <c r="F22" s="14">
        <v>163</v>
      </c>
      <c r="G22" s="14">
        <v>160</v>
      </c>
      <c r="H22" s="14">
        <v>173</v>
      </c>
      <c r="I22" s="14">
        <v>165</v>
      </c>
      <c r="J22" s="14">
        <v>186</v>
      </c>
      <c r="K22" s="14">
        <v>187</v>
      </c>
      <c r="L22" s="14">
        <v>205</v>
      </c>
      <c r="M22" s="14">
        <v>182</v>
      </c>
      <c r="N22" s="14">
        <v>197</v>
      </c>
      <c r="O22" s="14">
        <v>197</v>
      </c>
      <c r="P22" s="14">
        <v>192</v>
      </c>
      <c r="Q22" s="14">
        <v>178</v>
      </c>
      <c r="R22" s="14">
        <v>152</v>
      </c>
      <c r="S22" s="14">
        <v>159</v>
      </c>
      <c r="T22" s="14">
        <v>161</v>
      </c>
      <c r="U22" s="14">
        <v>169</v>
      </c>
      <c r="V22" s="14">
        <v>148</v>
      </c>
      <c r="W22" s="14">
        <v>140</v>
      </c>
      <c r="X22" s="14">
        <v>162</v>
      </c>
      <c r="Y22" s="14">
        <v>154</v>
      </c>
    </row>
    <row r="23" spans="1:25" ht="12.75">
      <c r="A23" s="10" t="s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1"/>
      <c r="O23" s="11"/>
      <c r="P23" s="11"/>
      <c r="Q23" s="11"/>
      <c r="R23" s="11"/>
      <c r="S23" s="11">
        <v>22</v>
      </c>
      <c r="T23" s="11">
        <v>20</v>
      </c>
      <c r="U23" s="11">
        <v>14</v>
      </c>
      <c r="V23" s="11">
        <v>24</v>
      </c>
      <c r="W23" s="11">
        <v>31</v>
      </c>
      <c r="X23" s="11">
        <v>50</v>
      </c>
      <c r="Y23" s="11">
        <v>53</v>
      </c>
    </row>
    <row r="24" spans="1:25" ht="12.75">
      <c r="A24" s="13" t="s">
        <v>5</v>
      </c>
      <c r="B24" s="14">
        <v>51</v>
      </c>
      <c r="C24" s="14">
        <v>57</v>
      </c>
      <c r="D24" s="14">
        <v>59</v>
      </c>
      <c r="E24" s="14">
        <v>63</v>
      </c>
      <c r="F24" s="14">
        <v>66</v>
      </c>
      <c r="G24" s="14">
        <v>63</v>
      </c>
      <c r="H24" s="14">
        <v>75</v>
      </c>
      <c r="I24" s="14">
        <v>65</v>
      </c>
      <c r="J24" s="14">
        <v>78</v>
      </c>
      <c r="K24" s="14">
        <v>72</v>
      </c>
      <c r="L24" s="14">
        <v>76</v>
      </c>
      <c r="M24" s="14">
        <v>53</v>
      </c>
      <c r="N24" s="14">
        <v>84</v>
      </c>
      <c r="O24" s="14">
        <v>92</v>
      </c>
      <c r="P24" s="14">
        <v>95</v>
      </c>
      <c r="Q24" s="14">
        <v>107</v>
      </c>
      <c r="R24" s="14">
        <v>101</v>
      </c>
      <c r="S24" s="14">
        <v>101</v>
      </c>
      <c r="T24" s="14">
        <v>111</v>
      </c>
      <c r="U24" s="14">
        <v>109</v>
      </c>
      <c r="V24" s="14">
        <f>8+76+1+1+1</f>
        <v>87</v>
      </c>
      <c r="W24" s="14">
        <v>89</v>
      </c>
      <c r="X24" s="14">
        <v>87</v>
      </c>
      <c r="Y24" s="14">
        <v>92</v>
      </c>
    </row>
    <row r="25" spans="1:25" ht="12.75">
      <c r="A25" s="10" t="s">
        <v>6</v>
      </c>
      <c r="B25" s="11">
        <v>79</v>
      </c>
      <c r="C25" s="11">
        <v>79</v>
      </c>
      <c r="D25" s="11">
        <v>75</v>
      </c>
      <c r="E25" s="11">
        <v>75</v>
      </c>
      <c r="F25" s="11">
        <v>93</v>
      </c>
      <c r="G25" s="11">
        <v>112</v>
      </c>
      <c r="H25" s="11">
        <v>96</v>
      </c>
      <c r="I25" s="11">
        <v>88</v>
      </c>
      <c r="J25" s="11">
        <v>88</v>
      </c>
      <c r="K25" s="11">
        <v>75</v>
      </c>
      <c r="L25" s="11">
        <v>88</v>
      </c>
      <c r="M25" s="12">
        <v>69</v>
      </c>
      <c r="N25" s="11">
        <v>70</v>
      </c>
      <c r="O25" s="11">
        <v>97</v>
      </c>
      <c r="P25" s="11">
        <v>90</v>
      </c>
      <c r="Q25" s="11">
        <v>90</v>
      </c>
      <c r="R25" s="11">
        <v>89</v>
      </c>
      <c r="S25" s="11">
        <v>116</v>
      </c>
      <c r="T25" s="11">
        <v>116</v>
      </c>
      <c r="U25" s="11">
        <v>114</v>
      </c>
      <c r="V25" s="11">
        <v>110</v>
      </c>
      <c r="W25" s="11">
        <v>140</v>
      </c>
      <c r="X25" s="11">
        <v>124</v>
      </c>
      <c r="Y25" s="11">
        <v>120</v>
      </c>
    </row>
    <row r="26" spans="1:25" ht="12.75">
      <c r="A26" s="13" t="s">
        <v>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58</v>
      </c>
      <c r="L26" s="14">
        <v>61</v>
      </c>
      <c r="M26" s="14">
        <v>68</v>
      </c>
      <c r="N26" s="14">
        <v>72</v>
      </c>
      <c r="O26" s="14">
        <v>71</v>
      </c>
      <c r="P26" s="14">
        <v>78</v>
      </c>
      <c r="Q26" s="14">
        <v>72</v>
      </c>
      <c r="R26" s="14">
        <v>119</v>
      </c>
      <c r="S26" s="14">
        <v>188</v>
      </c>
      <c r="T26" s="14">
        <v>220</v>
      </c>
      <c r="U26" s="14">
        <v>220</v>
      </c>
      <c r="V26" s="14">
        <v>221</v>
      </c>
      <c r="W26" s="14">
        <v>240</v>
      </c>
      <c r="X26" s="14">
        <v>230</v>
      </c>
      <c r="Y26" s="14">
        <v>231</v>
      </c>
    </row>
    <row r="27" spans="1:26" ht="12.75">
      <c r="A27" s="15" t="s">
        <v>20</v>
      </c>
      <c r="B27" s="16">
        <f>SUM(B19:B26)</f>
        <v>1719</v>
      </c>
      <c r="C27" s="16">
        <f aca="true" t="shared" si="1" ref="C27:K27">SUM(C19:C26)</f>
        <v>1701</v>
      </c>
      <c r="D27" s="16">
        <f t="shared" si="1"/>
        <v>1721</v>
      </c>
      <c r="E27" s="16">
        <f t="shared" si="1"/>
        <v>1773</v>
      </c>
      <c r="F27" s="16">
        <f t="shared" si="1"/>
        <v>1650</v>
      </c>
      <c r="G27" s="16">
        <f t="shared" si="1"/>
        <v>1617</v>
      </c>
      <c r="H27" s="16">
        <f t="shared" si="1"/>
        <v>1540</v>
      </c>
      <c r="I27" s="16">
        <f t="shared" si="1"/>
        <v>1444</v>
      </c>
      <c r="J27" s="16">
        <f t="shared" si="1"/>
        <v>1534</v>
      </c>
      <c r="K27" s="16">
        <f t="shared" si="1"/>
        <v>1504</v>
      </c>
      <c r="L27" s="16">
        <v>1518</v>
      </c>
      <c r="M27" s="16">
        <v>1526</v>
      </c>
      <c r="N27" s="16">
        <v>1610</v>
      </c>
      <c r="O27" s="16">
        <v>1612</v>
      </c>
      <c r="P27" s="16">
        <v>1584</v>
      </c>
      <c r="Q27" s="16">
        <v>1509</v>
      </c>
      <c r="R27" s="16">
        <v>1505</v>
      </c>
      <c r="S27" s="16">
        <f>SUM(S19:S26)</f>
        <v>1664</v>
      </c>
      <c r="T27" s="16">
        <f>SUM(T19:T26)</f>
        <v>1772</v>
      </c>
      <c r="U27" s="16">
        <f>SUM(U19:U26)</f>
        <v>1783</v>
      </c>
      <c r="V27" s="16">
        <f>SUM(V19:V26)</f>
        <v>1744</v>
      </c>
      <c r="W27" s="16">
        <f>SUM(W19:W26)</f>
        <v>1911</v>
      </c>
      <c r="X27" s="16">
        <f>SUM(X19:X26)</f>
        <v>1922</v>
      </c>
      <c r="Y27" s="16">
        <f>SUM(Y19:Y26)</f>
        <v>1904</v>
      </c>
      <c r="Z27" s="20"/>
    </row>
    <row r="28" spans="1:25" ht="12.75">
      <c r="A28" s="25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1"/>
      <c r="L28" s="1"/>
      <c r="M28" s="17"/>
      <c r="N28" s="1"/>
      <c r="O28" s="1"/>
      <c r="P28" s="1"/>
      <c r="Q28" s="1"/>
      <c r="U28" s="1"/>
      <c r="V28" s="1"/>
      <c r="W28" s="1"/>
      <c r="X28" s="1"/>
      <c r="Y28" s="1"/>
    </row>
    <row r="29" spans="1:25" ht="12.75">
      <c r="A29" s="4" t="s">
        <v>15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7"/>
      <c r="N29" s="1"/>
      <c r="O29" s="1"/>
      <c r="P29" s="1"/>
      <c r="Q29" s="1"/>
      <c r="U29" s="1"/>
      <c r="V29" s="1"/>
      <c r="W29" s="1"/>
      <c r="X29" s="1"/>
      <c r="Y29" s="1"/>
    </row>
    <row r="30" spans="1:25" ht="12.75">
      <c r="A30" s="18"/>
      <c r="B30" s="9">
        <v>1992</v>
      </c>
      <c r="C30" s="9">
        <v>1993</v>
      </c>
      <c r="D30" s="9">
        <v>1994</v>
      </c>
      <c r="E30" s="9">
        <v>1995</v>
      </c>
      <c r="F30" s="9">
        <v>1996</v>
      </c>
      <c r="G30" s="9">
        <v>1997</v>
      </c>
      <c r="H30" s="9">
        <v>1998</v>
      </c>
      <c r="I30" s="9">
        <v>1999</v>
      </c>
      <c r="J30" s="9">
        <v>2000</v>
      </c>
      <c r="K30" s="9">
        <v>2001</v>
      </c>
      <c r="L30" s="9">
        <v>2002</v>
      </c>
      <c r="M30" s="9">
        <v>2003</v>
      </c>
      <c r="N30" s="9">
        <v>2004</v>
      </c>
      <c r="O30" s="9">
        <v>2005</v>
      </c>
      <c r="P30" s="9">
        <v>2006</v>
      </c>
      <c r="Q30" s="9">
        <v>2007</v>
      </c>
      <c r="R30" s="9">
        <v>2008</v>
      </c>
      <c r="S30" s="9">
        <v>2009</v>
      </c>
      <c r="T30" s="9">
        <v>2010</v>
      </c>
      <c r="U30" s="9">
        <v>2011</v>
      </c>
      <c r="V30" s="9">
        <v>2012</v>
      </c>
      <c r="W30" s="9">
        <v>2013</v>
      </c>
      <c r="X30" s="9">
        <v>2014</v>
      </c>
      <c r="Y30" s="9">
        <v>2015</v>
      </c>
    </row>
    <row r="31" spans="1:25" ht="12.75">
      <c r="A31" s="8" t="s">
        <v>30</v>
      </c>
      <c r="B31" s="1">
        <v>514</v>
      </c>
      <c r="C31" s="1">
        <v>511</v>
      </c>
      <c r="D31" s="1">
        <v>504</v>
      </c>
      <c r="E31" s="1">
        <v>462</v>
      </c>
      <c r="F31" s="1">
        <v>513</v>
      </c>
      <c r="G31" s="1">
        <v>497</v>
      </c>
      <c r="H31" s="1">
        <v>479</v>
      </c>
      <c r="I31" s="1">
        <v>478</v>
      </c>
      <c r="J31" s="1">
        <v>473</v>
      </c>
      <c r="K31" s="1">
        <v>478</v>
      </c>
      <c r="L31" s="1">
        <v>529</v>
      </c>
      <c r="M31" s="17">
        <v>573</v>
      </c>
      <c r="N31" s="1">
        <v>586</v>
      </c>
      <c r="O31" s="1">
        <v>569</v>
      </c>
      <c r="P31" s="1">
        <v>507</v>
      </c>
      <c r="Q31" s="1">
        <v>516</v>
      </c>
      <c r="R31" s="1">
        <v>493</v>
      </c>
      <c r="S31" s="1">
        <v>487</v>
      </c>
      <c r="T31" s="1">
        <v>518</v>
      </c>
      <c r="U31" s="1">
        <v>531</v>
      </c>
      <c r="V31" s="1">
        <v>520</v>
      </c>
      <c r="W31" s="1">
        <v>444</v>
      </c>
      <c r="X31" s="1">
        <f>386+8</f>
        <v>394</v>
      </c>
      <c r="Y31" s="1">
        <v>386</v>
      </c>
    </row>
    <row r="32" spans="1:25" ht="12.75">
      <c r="A32" s="8" t="s">
        <v>16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7">
        <v>151</v>
      </c>
      <c r="N32" s="1">
        <v>151</v>
      </c>
      <c r="O32" s="1">
        <v>159</v>
      </c>
      <c r="P32" s="1">
        <v>157</v>
      </c>
      <c r="Q32" s="1">
        <v>154</v>
      </c>
      <c r="R32" s="1">
        <v>164</v>
      </c>
      <c r="S32" s="1">
        <v>174</v>
      </c>
      <c r="T32" s="1">
        <v>291</v>
      </c>
      <c r="U32" s="1">
        <v>258</v>
      </c>
      <c r="V32" s="1">
        <v>223</v>
      </c>
      <c r="W32" s="1">
        <v>232</v>
      </c>
      <c r="X32" s="1">
        <v>290</v>
      </c>
      <c r="Y32" s="1">
        <v>330</v>
      </c>
    </row>
    <row r="33" spans="1:25" ht="12.7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7"/>
      <c r="N33" s="1"/>
      <c r="O33" s="1"/>
      <c r="P33" s="1"/>
      <c r="Q33" s="1"/>
      <c r="U33" s="1"/>
      <c r="V33" s="1"/>
      <c r="W33" s="1"/>
      <c r="X33" s="1"/>
      <c r="Y33" s="1"/>
    </row>
    <row r="34" spans="1:25" ht="12.75">
      <c r="A34" s="8" t="s">
        <v>9</v>
      </c>
      <c r="B34" s="9">
        <v>1992</v>
      </c>
      <c r="C34" s="9">
        <v>1993</v>
      </c>
      <c r="D34" s="9">
        <v>1994</v>
      </c>
      <c r="E34" s="9">
        <v>1995</v>
      </c>
      <c r="F34" s="9">
        <v>1996</v>
      </c>
      <c r="G34" s="9">
        <v>1997</v>
      </c>
      <c r="H34" s="9">
        <v>1998</v>
      </c>
      <c r="I34" s="9">
        <v>1999</v>
      </c>
      <c r="J34" s="9">
        <v>2000</v>
      </c>
      <c r="K34" s="9">
        <v>2001</v>
      </c>
      <c r="L34" s="9">
        <v>2002</v>
      </c>
      <c r="M34" s="9">
        <v>2003</v>
      </c>
      <c r="N34" s="9">
        <v>2004</v>
      </c>
      <c r="O34" s="9">
        <v>2005</v>
      </c>
      <c r="P34" s="9">
        <v>2006</v>
      </c>
      <c r="Q34" s="9">
        <v>2007</v>
      </c>
      <c r="R34" s="9">
        <v>2008</v>
      </c>
      <c r="S34" s="9">
        <v>2009</v>
      </c>
      <c r="T34" s="9">
        <v>2010</v>
      </c>
      <c r="U34" s="9">
        <v>2011</v>
      </c>
      <c r="V34" s="9">
        <v>2012</v>
      </c>
      <c r="W34" s="9">
        <v>2013</v>
      </c>
      <c r="X34" s="9">
        <v>2014</v>
      </c>
      <c r="Y34" s="9">
        <v>2015</v>
      </c>
    </row>
    <row r="35" spans="1:25" ht="12.75">
      <c r="A35" s="10" t="s">
        <v>1</v>
      </c>
      <c r="B35" s="11">
        <f aca="true" t="shared" si="2" ref="B35:R35">B6+B19</f>
        <v>4945</v>
      </c>
      <c r="C35" s="11">
        <f t="shared" si="2"/>
        <v>5004</v>
      </c>
      <c r="D35" s="11">
        <f t="shared" si="2"/>
        <v>4890</v>
      </c>
      <c r="E35" s="11">
        <f t="shared" si="2"/>
        <v>4963</v>
      </c>
      <c r="F35" s="11">
        <f t="shared" si="2"/>
        <v>4896</v>
      </c>
      <c r="G35" s="11">
        <f t="shared" si="2"/>
        <v>4910</v>
      </c>
      <c r="H35" s="11">
        <f t="shared" si="2"/>
        <v>4774</v>
      </c>
      <c r="I35" s="11">
        <f t="shared" si="2"/>
        <v>4856</v>
      </c>
      <c r="J35" s="11">
        <f t="shared" si="2"/>
        <v>4971</v>
      </c>
      <c r="K35" s="11">
        <f t="shared" si="2"/>
        <v>4970</v>
      </c>
      <c r="L35" s="11">
        <f t="shared" si="2"/>
        <v>5327</v>
      </c>
      <c r="M35" s="12">
        <f t="shared" si="2"/>
        <v>5527</v>
      </c>
      <c r="N35" s="11">
        <f t="shared" si="2"/>
        <v>5393</v>
      </c>
      <c r="O35" s="11">
        <f t="shared" si="2"/>
        <v>5559</v>
      </c>
      <c r="P35" s="11">
        <f t="shared" si="2"/>
        <v>5754</v>
      </c>
      <c r="Q35" s="11">
        <f t="shared" si="2"/>
        <v>5671</v>
      </c>
      <c r="R35" s="11">
        <f t="shared" si="2"/>
        <v>5609</v>
      </c>
      <c r="S35" s="11">
        <f aca="true" t="shared" si="3" ref="S35:U38">SUM(S6,S19)</f>
        <v>5552</v>
      </c>
      <c r="T35" s="11">
        <f t="shared" si="3"/>
        <v>6094</v>
      </c>
      <c r="U35" s="11">
        <f t="shared" si="3"/>
        <v>6519</v>
      </c>
      <c r="V35" s="11">
        <f aca="true" t="shared" si="4" ref="V35:W38">SUM(V6,V19)</f>
        <v>6439</v>
      </c>
      <c r="W35" s="11">
        <f t="shared" si="4"/>
        <v>5179</v>
      </c>
      <c r="X35" s="11">
        <f>SUM(X6,X19)</f>
        <v>5181</v>
      </c>
      <c r="Y35" s="11">
        <f>SUM(Y6,Y19)</f>
        <v>5172</v>
      </c>
    </row>
    <row r="36" spans="1:25" ht="12.75">
      <c r="A36" s="13" t="s">
        <v>2</v>
      </c>
      <c r="B36" s="14">
        <f aca="true" t="shared" si="5" ref="B36:R36">B7+B20</f>
        <v>2142</v>
      </c>
      <c r="C36" s="14">
        <f t="shared" si="5"/>
        <v>1964</v>
      </c>
      <c r="D36" s="14">
        <f t="shared" si="5"/>
        <v>1813</v>
      </c>
      <c r="E36" s="14">
        <f t="shared" si="5"/>
        <v>1872</v>
      </c>
      <c r="F36" s="14">
        <f t="shared" si="5"/>
        <v>1901</v>
      </c>
      <c r="G36" s="14">
        <f t="shared" si="5"/>
        <v>1955</v>
      </c>
      <c r="H36" s="14">
        <f t="shared" si="5"/>
        <v>2126</v>
      </c>
      <c r="I36" s="14">
        <f t="shared" si="5"/>
        <v>2278</v>
      </c>
      <c r="J36" s="14">
        <f t="shared" si="5"/>
        <v>2529</v>
      </c>
      <c r="K36" s="14">
        <f t="shared" si="5"/>
        <v>2713</v>
      </c>
      <c r="L36" s="14">
        <f t="shared" si="5"/>
        <v>2772</v>
      </c>
      <c r="M36" s="14">
        <f t="shared" si="5"/>
        <v>2879</v>
      </c>
      <c r="N36" s="14">
        <f t="shared" si="5"/>
        <v>2901</v>
      </c>
      <c r="O36" s="14">
        <f t="shared" si="5"/>
        <v>2817</v>
      </c>
      <c r="P36" s="14">
        <f t="shared" si="5"/>
        <v>2948</v>
      </c>
      <c r="Q36" s="14">
        <f t="shared" si="5"/>
        <v>2928</v>
      </c>
      <c r="R36" s="14">
        <f t="shared" si="5"/>
        <v>2828</v>
      </c>
      <c r="S36" s="14">
        <f t="shared" si="3"/>
        <v>2633</v>
      </c>
      <c r="T36" s="14">
        <f t="shared" si="3"/>
        <v>2543</v>
      </c>
      <c r="U36" s="14">
        <f t="shared" si="3"/>
        <v>2692</v>
      </c>
      <c r="V36" s="14">
        <f t="shared" si="4"/>
        <v>2876</v>
      </c>
      <c r="W36" s="14">
        <f t="shared" si="4"/>
        <v>3121</v>
      </c>
      <c r="X36" s="14">
        <f>SUM(X7,X20)</f>
        <v>3379</v>
      </c>
      <c r="Y36" s="14">
        <f>SUM(Y7,Y20)</f>
        <v>3512</v>
      </c>
    </row>
    <row r="37" spans="1:25" ht="12.75">
      <c r="A37" s="10" t="s">
        <v>3</v>
      </c>
      <c r="B37" s="11">
        <f aca="true" t="shared" si="6" ref="B37:R37">B8+B21</f>
        <v>1177</v>
      </c>
      <c r="C37" s="11">
        <f t="shared" si="6"/>
        <v>1058</v>
      </c>
      <c r="D37" s="11">
        <f t="shared" si="6"/>
        <v>1061</v>
      </c>
      <c r="E37" s="11">
        <f t="shared" si="6"/>
        <v>1187</v>
      </c>
      <c r="F37" s="11">
        <f t="shared" si="6"/>
        <v>1281</v>
      </c>
      <c r="G37" s="11">
        <f t="shared" si="6"/>
        <v>1403</v>
      </c>
      <c r="H37" s="11">
        <f t="shared" si="6"/>
        <v>1494</v>
      </c>
      <c r="I37" s="11">
        <f t="shared" si="6"/>
        <v>1509</v>
      </c>
      <c r="J37" s="11">
        <f t="shared" si="6"/>
        <v>1628</v>
      </c>
      <c r="K37" s="11">
        <f t="shared" si="6"/>
        <v>1194</v>
      </c>
      <c r="L37" s="11">
        <f t="shared" si="6"/>
        <v>1140</v>
      </c>
      <c r="M37" s="12">
        <f t="shared" si="6"/>
        <v>1083</v>
      </c>
      <c r="N37" s="11">
        <f t="shared" si="6"/>
        <v>1163</v>
      </c>
      <c r="O37" s="11">
        <f t="shared" si="6"/>
        <v>1222</v>
      </c>
      <c r="P37" s="11">
        <f t="shared" si="6"/>
        <v>1149</v>
      </c>
      <c r="Q37" s="11">
        <f t="shared" si="6"/>
        <v>1097</v>
      </c>
      <c r="R37" s="11">
        <f t="shared" si="6"/>
        <v>1041</v>
      </c>
      <c r="S37" s="11">
        <f t="shared" si="3"/>
        <v>1098</v>
      </c>
      <c r="T37" s="11">
        <f t="shared" si="3"/>
        <v>1182</v>
      </c>
      <c r="U37" s="11">
        <f t="shared" si="3"/>
        <v>1156</v>
      </c>
      <c r="V37" s="11">
        <f t="shared" si="4"/>
        <v>1142</v>
      </c>
      <c r="W37" s="11">
        <f t="shared" si="4"/>
        <v>1353</v>
      </c>
      <c r="X37" s="11">
        <f>SUM(X8,X21)</f>
        <v>1304</v>
      </c>
      <c r="Y37" s="11">
        <f>SUM(Y8,Y21)</f>
        <v>1317</v>
      </c>
    </row>
    <row r="38" spans="1:25" ht="12.75">
      <c r="A38" s="13" t="s">
        <v>4</v>
      </c>
      <c r="B38" s="14">
        <f aca="true" t="shared" si="7" ref="B38:R38">B9+B22</f>
        <v>675</v>
      </c>
      <c r="C38" s="14">
        <f t="shared" si="7"/>
        <v>648</v>
      </c>
      <c r="D38" s="14">
        <f t="shared" si="7"/>
        <v>664</v>
      </c>
      <c r="E38" s="14">
        <f t="shared" si="7"/>
        <v>677</v>
      </c>
      <c r="F38" s="14">
        <f t="shared" si="7"/>
        <v>700</v>
      </c>
      <c r="G38" s="14">
        <f t="shared" si="7"/>
        <v>764</v>
      </c>
      <c r="H38" s="14">
        <f t="shared" si="7"/>
        <v>818</v>
      </c>
      <c r="I38" s="14">
        <f t="shared" si="7"/>
        <v>818</v>
      </c>
      <c r="J38" s="14">
        <f t="shared" si="7"/>
        <v>834</v>
      </c>
      <c r="K38" s="14">
        <f t="shared" si="7"/>
        <v>815</v>
      </c>
      <c r="L38" s="14">
        <f t="shared" si="7"/>
        <v>775</v>
      </c>
      <c r="M38" s="14">
        <f t="shared" si="7"/>
        <v>733</v>
      </c>
      <c r="N38" s="14">
        <f t="shared" si="7"/>
        <v>770</v>
      </c>
      <c r="O38" s="14">
        <f t="shared" si="7"/>
        <v>786</v>
      </c>
      <c r="P38" s="14">
        <f t="shared" si="7"/>
        <v>838</v>
      </c>
      <c r="Q38" s="14">
        <f t="shared" si="7"/>
        <v>823</v>
      </c>
      <c r="R38" s="14">
        <f t="shared" si="7"/>
        <v>804</v>
      </c>
      <c r="S38" s="14">
        <f t="shared" si="3"/>
        <v>865</v>
      </c>
      <c r="T38" s="14">
        <f t="shared" si="3"/>
        <v>1040</v>
      </c>
      <c r="U38" s="14">
        <f t="shared" si="3"/>
        <v>1114</v>
      </c>
      <c r="V38" s="14">
        <f t="shared" si="4"/>
        <v>1207</v>
      </c>
      <c r="W38" s="14">
        <f t="shared" si="4"/>
        <v>1425</v>
      </c>
      <c r="X38" s="14">
        <f>SUM(X9,X22)</f>
        <v>1580</v>
      </c>
      <c r="Y38" s="14">
        <f>SUM(Y9,Y22)</f>
        <v>1667</v>
      </c>
    </row>
    <row r="39" spans="1:25" ht="12.75">
      <c r="A39" s="10" t="s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1"/>
      <c r="O39" s="11"/>
      <c r="P39" s="11"/>
      <c r="Q39" s="11"/>
      <c r="R39" s="11"/>
      <c r="S39" s="11"/>
      <c r="T39" s="11"/>
      <c r="U39" s="11">
        <f>U10</f>
        <v>30</v>
      </c>
      <c r="V39" s="11">
        <f>V10</f>
        <v>117</v>
      </c>
      <c r="W39" s="11">
        <f>W10</f>
        <v>1514</v>
      </c>
      <c r="X39" s="11">
        <f>X10</f>
        <v>1719</v>
      </c>
      <c r="Y39" s="11">
        <f>Y10</f>
        <v>1796</v>
      </c>
    </row>
    <row r="40" spans="1:25" ht="12.75">
      <c r="A40" s="13" t="s">
        <v>24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f aca="true" t="shared" si="8" ref="S40:U43">SUM(S11,S23)</f>
        <v>533</v>
      </c>
      <c r="T40" s="14">
        <f t="shared" si="8"/>
        <v>545</v>
      </c>
      <c r="U40" s="14">
        <f t="shared" si="8"/>
        <v>634</v>
      </c>
      <c r="V40" s="14">
        <f aca="true" t="shared" si="9" ref="V40:W43">SUM(V11,V23)</f>
        <v>723</v>
      </c>
      <c r="W40" s="14">
        <f t="shared" si="9"/>
        <v>913</v>
      </c>
      <c r="X40" s="14">
        <f>SUM(X11,X23)</f>
        <v>1094</v>
      </c>
      <c r="Y40" s="14">
        <f>SUM(Y11,Y23)</f>
        <v>1374</v>
      </c>
    </row>
    <row r="41" spans="1:25" ht="12.75">
      <c r="A41" s="10" t="s">
        <v>5</v>
      </c>
      <c r="B41" s="11">
        <f aca="true" t="shared" si="10" ref="B41:R41">B12+B24</f>
        <v>613</v>
      </c>
      <c r="C41" s="11">
        <f t="shared" si="10"/>
        <v>593</v>
      </c>
      <c r="D41" s="11">
        <f t="shared" si="10"/>
        <v>583</v>
      </c>
      <c r="E41" s="11">
        <f t="shared" si="10"/>
        <v>446</v>
      </c>
      <c r="F41" s="11">
        <f t="shared" si="10"/>
        <v>441</v>
      </c>
      <c r="G41" s="11">
        <f t="shared" si="10"/>
        <v>390</v>
      </c>
      <c r="H41" s="11">
        <f t="shared" si="10"/>
        <v>430</v>
      </c>
      <c r="I41" s="11">
        <f t="shared" si="10"/>
        <v>401</v>
      </c>
      <c r="J41" s="11">
        <f t="shared" si="10"/>
        <v>427</v>
      </c>
      <c r="K41" s="11">
        <f t="shared" si="10"/>
        <v>438</v>
      </c>
      <c r="L41" s="11">
        <f t="shared" si="10"/>
        <v>426</v>
      </c>
      <c r="M41" s="12">
        <f t="shared" si="10"/>
        <v>297</v>
      </c>
      <c r="N41" s="11">
        <f t="shared" si="10"/>
        <v>582</v>
      </c>
      <c r="O41" s="11">
        <f t="shared" si="10"/>
        <v>536</v>
      </c>
      <c r="P41" s="11">
        <f t="shared" si="10"/>
        <v>514</v>
      </c>
      <c r="Q41" s="11">
        <f t="shared" si="10"/>
        <v>571</v>
      </c>
      <c r="R41" s="11">
        <f t="shared" si="10"/>
        <v>584</v>
      </c>
      <c r="S41" s="11">
        <f t="shared" si="8"/>
        <v>615</v>
      </c>
      <c r="T41" s="11">
        <f t="shared" si="8"/>
        <v>584</v>
      </c>
      <c r="U41" s="11">
        <f t="shared" si="8"/>
        <v>700</v>
      </c>
      <c r="V41" s="11">
        <f t="shared" si="9"/>
        <v>741</v>
      </c>
      <c r="W41" s="11">
        <f t="shared" si="9"/>
        <v>724</v>
      </c>
      <c r="X41" s="11">
        <f>SUM(X12,X24)</f>
        <v>712</v>
      </c>
      <c r="Y41" s="11">
        <f>SUM(Y12,Y24)</f>
        <v>656</v>
      </c>
    </row>
    <row r="42" spans="1:25" ht="12.75">
      <c r="A42" s="13" t="s">
        <v>6</v>
      </c>
      <c r="B42" s="14">
        <f aca="true" t="shared" si="11" ref="B42:R42">B13+B25</f>
        <v>572</v>
      </c>
      <c r="C42" s="14">
        <f t="shared" si="11"/>
        <v>524</v>
      </c>
      <c r="D42" s="14">
        <f t="shared" si="11"/>
        <v>497</v>
      </c>
      <c r="E42" s="14">
        <f t="shared" si="11"/>
        <v>501</v>
      </c>
      <c r="F42" s="14">
        <f t="shared" si="11"/>
        <v>490</v>
      </c>
      <c r="G42" s="14">
        <f t="shared" si="11"/>
        <v>562</v>
      </c>
      <c r="H42" s="14">
        <f t="shared" si="11"/>
        <v>562</v>
      </c>
      <c r="I42" s="14">
        <f t="shared" si="11"/>
        <v>538</v>
      </c>
      <c r="J42" s="14">
        <f t="shared" si="11"/>
        <v>507</v>
      </c>
      <c r="K42" s="14">
        <f t="shared" si="11"/>
        <v>482</v>
      </c>
      <c r="L42" s="14">
        <f t="shared" si="11"/>
        <v>478</v>
      </c>
      <c r="M42" s="14">
        <f t="shared" si="11"/>
        <v>498</v>
      </c>
      <c r="N42" s="14">
        <f t="shared" si="11"/>
        <v>520</v>
      </c>
      <c r="O42" s="14">
        <f t="shared" si="11"/>
        <v>535</v>
      </c>
      <c r="P42" s="14">
        <f t="shared" si="11"/>
        <v>573</v>
      </c>
      <c r="Q42" s="14">
        <f t="shared" si="11"/>
        <v>598</v>
      </c>
      <c r="R42" s="14">
        <f t="shared" si="11"/>
        <v>607</v>
      </c>
      <c r="S42" s="14">
        <f t="shared" si="8"/>
        <v>639</v>
      </c>
      <c r="T42" s="14">
        <f t="shared" si="8"/>
        <v>682</v>
      </c>
      <c r="U42" s="14">
        <f t="shared" si="8"/>
        <v>723</v>
      </c>
      <c r="V42" s="14">
        <f t="shared" si="9"/>
        <v>774</v>
      </c>
      <c r="W42" s="14">
        <f t="shared" si="9"/>
        <v>906</v>
      </c>
      <c r="X42" s="14">
        <f>SUM(X13,X25)</f>
        <v>982</v>
      </c>
      <c r="Y42" s="14">
        <f>SUM(Y13,Y25)</f>
        <v>1162</v>
      </c>
    </row>
    <row r="43" spans="1:25" ht="12.75">
      <c r="A43" s="10" t="s">
        <v>7</v>
      </c>
      <c r="B43" s="11">
        <f aca="true" t="shared" si="12" ref="B43:R43">B14+B26</f>
        <v>66</v>
      </c>
      <c r="C43" s="11">
        <f t="shared" si="12"/>
        <v>67</v>
      </c>
      <c r="D43" s="11">
        <f t="shared" si="12"/>
        <v>63</v>
      </c>
      <c r="E43" s="11">
        <f t="shared" si="12"/>
        <v>73</v>
      </c>
      <c r="F43" s="11">
        <f t="shared" si="12"/>
        <v>58</v>
      </c>
      <c r="G43" s="11">
        <f t="shared" si="12"/>
        <v>53</v>
      </c>
      <c r="H43" s="11">
        <f t="shared" si="12"/>
        <v>48</v>
      </c>
      <c r="I43" s="11">
        <f t="shared" si="12"/>
        <v>38</v>
      </c>
      <c r="J43" s="11">
        <f t="shared" si="12"/>
        <v>36</v>
      </c>
      <c r="K43" s="11">
        <f t="shared" si="12"/>
        <v>783</v>
      </c>
      <c r="L43" s="11">
        <f t="shared" si="12"/>
        <v>876</v>
      </c>
      <c r="M43" s="12">
        <f t="shared" si="12"/>
        <v>1060</v>
      </c>
      <c r="N43" s="11">
        <f t="shared" si="12"/>
        <v>1305</v>
      </c>
      <c r="O43" s="11">
        <f t="shared" si="12"/>
        <v>1405</v>
      </c>
      <c r="P43" s="11">
        <f t="shared" si="12"/>
        <v>1467</v>
      </c>
      <c r="Q43" s="11">
        <f t="shared" si="12"/>
        <v>1418</v>
      </c>
      <c r="R43" s="11">
        <f t="shared" si="12"/>
        <v>1493</v>
      </c>
      <c r="S43" s="11">
        <f t="shared" si="8"/>
        <v>1677</v>
      </c>
      <c r="T43" s="11">
        <f t="shared" si="8"/>
        <v>1953</v>
      </c>
      <c r="U43" s="11">
        <f t="shared" si="8"/>
        <v>2166</v>
      </c>
      <c r="V43" s="11">
        <f t="shared" si="9"/>
        <v>2345</v>
      </c>
      <c r="W43" s="11">
        <f t="shared" si="9"/>
        <v>2558</v>
      </c>
      <c r="X43" s="11">
        <f>SUM(X14,X26)</f>
        <v>2488</v>
      </c>
      <c r="Y43" s="11">
        <f>SUM(Y14,Y26)</f>
        <v>2566</v>
      </c>
    </row>
    <row r="44" spans="1:25" ht="12.75">
      <c r="A44" s="13" t="s">
        <v>13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v>1</v>
      </c>
      <c r="O44" s="14" t="s">
        <v>15</v>
      </c>
      <c r="P44" s="14">
        <v>17</v>
      </c>
      <c r="Q44" s="14">
        <v>16</v>
      </c>
      <c r="R44" s="14" t="s">
        <v>15</v>
      </c>
      <c r="S44" s="14" t="s">
        <v>15</v>
      </c>
      <c r="T44" s="14" t="s">
        <v>15</v>
      </c>
      <c r="U44" s="14" t="s">
        <v>15</v>
      </c>
      <c r="V44" s="14" t="s">
        <v>15</v>
      </c>
      <c r="W44" s="14" t="s">
        <v>15</v>
      </c>
      <c r="X44" s="14" t="s">
        <v>15</v>
      </c>
      <c r="Y44" s="14" t="s">
        <v>15</v>
      </c>
    </row>
    <row r="45" spans="1:25" ht="12.75">
      <c r="A45" s="10" t="s">
        <v>10</v>
      </c>
      <c r="B45" s="11">
        <f>B31</f>
        <v>514</v>
      </c>
      <c r="C45" s="11">
        <f aca="true" t="shared" si="13" ref="C45:K45">C31</f>
        <v>511</v>
      </c>
      <c r="D45" s="11">
        <f t="shared" si="13"/>
        <v>504</v>
      </c>
      <c r="E45" s="11">
        <f t="shared" si="13"/>
        <v>462</v>
      </c>
      <c r="F45" s="11">
        <f t="shared" si="13"/>
        <v>513</v>
      </c>
      <c r="G45" s="11">
        <f t="shared" si="13"/>
        <v>497</v>
      </c>
      <c r="H45" s="11">
        <f t="shared" si="13"/>
        <v>479</v>
      </c>
      <c r="I45" s="11">
        <f t="shared" si="13"/>
        <v>478</v>
      </c>
      <c r="J45" s="11">
        <f t="shared" si="13"/>
        <v>473</v>
      </c>
      <c r="K45" s="11">
        <f t="shared" si="13"/>
        <v>478</v>
      </c>
      <c r="L45" s="11">
        <f aca="true" t="shared" si="14" ref="L45:U45">L31</f>
        <v>529</v>
      </c>
      <c r="M45" s="12">
        <f t="shared" si="14"/>
        <v>573</v>
      </c>
      <c r="N45" s="11">
        <f t="shared" si="14"/>
        <v>586</v>
      </c>
      <c r="O45" s="11">
        <f t="shared" si="14"/>
        <v>569</v>
      </c>
      <c r="P45" s="11">
        <f t="shared" si="14"/>
        <v>507</v>
      </c>
      <c r="Q45" s="11">
        <f t="shared" si="14"/>
        <v>516</v>
      </c>
      <c r="R45" s="11">
        <f t="shared" si="14"/>
        <v>493</v>
      </c>
      <c r="S45" s="11">
        <f t="shared" si="14"/>
        <v>487</v>
      </c>
      <c r="T45" s="11">
        <f t="shared" si="14"/>
        <v>518</v>
      </c>
      <c r="U45" s="11">
        <f t="shared" si="14"/>
        <v>531</v>
      </c>
      <c r="V45" s="11">
        <f>V31</f>
        <v>520</v>
      </c>
      <c r="W45" s="11">
        <f>W31</f>
        <v>444</v>
      </c>
      <c r="X45" s="11">
        <f>X31</f>
        <v>394</v>
      </c>
      <c r="Y45" s="11">
        <f>Y31</f>
        <v>386</v>
      </c>
    </row>
    <row r="46" spans="1:25" ht="12.75">
      <c r="A46" s="13" t="s">
        <v>17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 t="s">
        <v>15</v>
      </c>
      <c r="M46" s="14">
        <f aca="true" t="shared" si="15" ref="M46:U46">M32</f>
        <v>151</v>
      </c>
      <c r="N46" s="14">
        <f t="shared" si="15"/>
        <v>151</v>
      </c>
      <c r="O46" s="14">
        <f t="shared" si="15"/>
        <v>159</v>
      </c>
      <c r="P46" s="14">
        <f t="shared" si="15"/>
        <v>157</v>
      </c>
      <c r="Q46" s="14">
        <f t="shared" si="15"/>
        <v>154</v>
      </c>
      <c r="R46" s="14">
        <f t="shared" si="15"/>
        <v>164</v>
      </c>
      <c r="S46" s="14">
        <f t="shared" si="15"/>
        <v>174</v>
      </c>
      <c r="T46" s="14">
        <f t="shared" si="15"/>
        <v>291</v>
      </c>
      <c r="U46" s="14">
        <f t="shared" si="15"/>
        <v>258</v>
      </c>
      <c r="V46" s="14">
        <f>V32</f>
        <v>223</v>
      </c>
      <c r="W46" s="14">
        <f>W32</f>
        <v>232</v>
      </c>
      <c r="X46" s="14">
        <f>X32</f>
        <v>290</v>
      </c>
      <c r="Y46" s="14">
        <f>Y32</f>
        <v>330</v>
      </c>
    </row>
    <row r="47" spans="1:25" ht="12.75">
      <c r="A47" s="10" t="s">
        <v>22</v>
      </c>
      <c r="B47" s="11" t="s">
        <v>15</v>
      </c>
      <c r="C47" s="11" t="s">
        <v>15</v>
      </c>
      <c r="D47" s="11" t="s">
        <v>15</v>
      </c>
      <c r="E47" s="11" t="s">
        <v>15</v>
      </c>
      <c r="F47" s="11" t="s">
        <v>15</v>
      </c>
      <c r="G47" s="11" t="s">
        <v>15</v>
      </c>
      <c r="H47" s="11" t="s">
        <v>15</v>
      </c>
      <c r="I47" s="11" t="s">
        <v>15</v>
      </c>
      <c r="J47" s="11" t="s">
        <v>15</v>
      </c>
      <c r="K47" s="11" t="s">
        <v>15</v>
      </c>
      <c r="L47" s="11" t="s">
        <v>15</v>
      </c>
      <c r="M47" s="12">
        <f>M27-SUM(M19:M26)</f>
        <v>149</v>
      </c>
      <c r="N47" s="11">
        <f>N27-SUM(N19:N26)</f>
        <v>136</v>
      </c>
      <c r="O47" s="11">
        <f>O27-SUM(O19:O26)</f>
        <v>121</v>
      </c>
      <c r="P47" s="11">
        <v>92</v>
      </c>
      <c r="Q47" s="11">
        <v>118</v>
      </c>
      <c r="R47" s="11">
        <f>R27-SUM(R19:R26)</f>
        <v>62</v>
      </c>
      <c r="S47" s="11">
        <v>73</v>
      </c>
      <c r="T47" s="11">
        <v>73</v>
      </c>
      <c r="U47" s="11">
        <v>63</v>
      </c>
      <c r="V47" s="11">
        <v>35</v>
      </c>
      <c r="W47" s="11">
        <v>58</v>
      </c>
      <c r="X47" s="11">
        <v>55</v>
      </c>
      <c r="Y47" s="11">
        <v>58</v>
      </c>
    </row>
    <row r="48" spans="1:25" ht="12.75">
      <c r="A48" s="15" t="s">
        <v>12</v>
      </c>
      <c r="B48" s="16">
        <f aca="true" t="shared" si="16" ref="B48:P48">SUM(B35:B47)</f>
        <v>10704</v>
      </c>
      <c r="C48" s="16">
        <f t="shared" si="16"/>
        <v>10369</v>
      </c>
      <c r="D48" s="16">
        <f t="shared" si="16"/>
        <v>10075</v>
      </c>
      <c r="E48" s="16">
        <f t="shared" si="16"/>
        <v>10181</v>
      </c>
      <c r="F48" s="16">
        <f t="shared" si="16"/>
        <v>10280</v>
      </c>
      <c r="G48" s="16">
        <f t="shared" si="16"/>
        <v>10534</v>
      </c>
      <c r="H48" s="16">
        <f t="shared" si="16"/>
        <v>10731</v>
      </c>
      <c r="I48" s="16">
        <f t="shared" si="16"/>
        <v>10916</v>
      </c>
      <c r="J48" s="16">
        <f t="shared" si="16"/>
        <v>11405</v>
      </c>
      <c r="K48" s="16">
        <f t="shared" si="16"/>
        <v>11873</v>
      </c>
      <c r="L48" s="16">
        <f t="shared" si="16"/>
        <v>12323</v>
      </c>
      <c r="M48" s="16">
        <f t="shared" si="16"/>
        <v>12950</v>
      </c>
      <c r="N48" s="16">
        <f t="shared" si="16"/>
        <v>13508</v>
      </c>
      <c r="O48" s="16">
        <f t="shared" si="16"/>
        <v>13709</v>
      </c>
      <c r="P48" s="16">
        <f t="shared" si="16"/>
        <v>14016</v>
      </c>
      <c r="Q48" s="16">
        <f aca="true" t="shared" si="17" ref="Q48:Y48">SUM(Q35:Q47)</f>
        <v>13910</v>
      </c>
      <c r="R48" s="16">
        <f t="shared" si="17"/>
        <v>13685</v>
      </c>
      <c r="S48" s="16">
        <f t="shared" si="17"/>
        <v>14346</v>
      </c>
      <c r="T48" s="16">
        <f t="shared" si="17"/>
        <v>15505</v>
      </c>
      <c r="U48" s="16">
        <f t="shared" si="17"/>
        <v>16586</v>
      </c>
      <c r="V48" s="16">
        <f t="shared" si="17"/>
        <v>17142</v>
      </c>
      <c r="W48" s="16">
        <f t="shared" si="17"/>
        <v>18427</v>
      </c>
      <c r="X48" s="16">
        <f>SUM(X35:X47)</f>
        <v>19178</v>
      </c>
      <c r="Y48" s="16">
        <f>SUM(Y35:Y47)</f>
        <v>19996</v>
      </c>
    </row>
    <row r="49" spans="3:17" ht="12.75">
      <c r="C49" s="2" t="s">
        <v>15</v>
      </c>
      <c r="H49" s="2" t="s">
        <v>15</v>
      </c>
      <c r="M49" s="3" t="s">
        <v>15</v>
      </c>
      <c r="N49" s="2" t="s">
        <v>15</v>
      </c>
      <c r="O49" s="2" t="s">
        <v>15</v>
      </c>
      <c r="P49" s="2" t="s">
        <v>15</v>
      </c>
      <c r="Q49" s="2" t="s">
        <v>15</v>
      </c>
    </row>
    <row r="50" spans="1:13" ht="12.75">
      <c r="A50" s="23" t="s">
        <v>18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2" ht="12.75">
      <c r="A51" s="19" t="s">
        <v>19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20" ht="12.75">
      <c r="A52" s="19" t="s">
        <v>25</v>
      </c>
      <c r="B52" s="7"/>
      <c r="C52" s="7"/>
      <c r="D52" s="7"/>
      <c r="E52" s="7"/>
      <c r="F52" s="7"/>
      <c r="G52" s="7"/>
      <c r="O52" s="24" t="s">
        <v>28</v>
      </c>
      <c r="P52" s="24"/>
      <c r="Q52" s="24"/>
      <c r="R52" s="24"/>
      <c r="S52" s="24"/>
      <c r="T52" s="24"/>
    </row>
  </sheetData>
  <sheetProtection password="9BF1" sheet="1"/>
  <mergeCells count="6">
    <mergeCell ref="A50:M50"/>
    <mergeCell ref="O52:T52"/>
    <mergeCell ref="A28:J28"/>
    <mergeCell ref="A1:Y1"/>
    <mergeCell ref="A2:Y2"/>
    <mergeCell ref="A3:Y3"/>
  </mergeCells>
  <printOptions horizontalCentered="1"/>
  <pageMargins left="0.17" right="0.18" top="0.26" bottom="0.18" header="0.23" footer="0.2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Harrington</dc:creator>
  <cp:keywords/>
  <dc:description/>
  <cp:lastModifiedBy>Tiffany Gregory Ward</cp:lastModifiedBy>
  <cp:lastPrinted>2016-07-14T18:38:20Z</cp:lastPrinted>
  <dcterms:created xsi:type="dcterms:W3CDTF">2007-09-20T15:19:45Z</dcterms:created>
  <dcterms:modified xsi:type="dcterms:W3CDTF">2016-07-14T18:50:07Z</dcterms:modified>
  <cp:category/>
  <cp:version/>
  <cp:contentType/>
  <cp:contentStatus/>
</cp:coreProperties>
</file>